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<sst xmlns="http://schemas.openxmlformats.org/spreadsheetml/2006/main" count="90" uniqueCount="88">
  <si>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РАСЧЕТ СТОИМОСТИ СТРОИТЕЛЬСТВА</t>
  </si>
  <si>
    <t>Многоэтажная застройка мкр.5А (инженерные сети, 2этап, 2очередь) в г.Югорске</t>
  </si>
  <si>
    <t>Сводный сметный расчет в текущих ценах с НДС 18%            77982,44 тыс. руб.</t>
  </si>
  <si>
    <t>Составлен в ценах по состоянию на   2001 г.</t>
  </si>
  <si>
    <t xml:space="preserve">С м е т н а я  с т о и м о с т ь </t>
  </si>
  <si>
    <t xml:space="preserve">№ </t>
  </si>
  <si>
    <t>Номера</t>
  </si>
  <si>
    <t>Н а и м е н о в а н и е  г л а в,</t>
  </si>
  <si>
    <t>строительных</t>
  </si>
  <si>
    <t>монтажных</t>
  </si>
  <si>
    <t>оборудования,</t>
  </si>
  <si>
    <t>прочих</t>
  </si>
  <si>
    <t>Общая сметная</t>
  </si>
  <si>
    <t>сметных расчетов</t>
  </si>
  <si>
    <t xml:space="preserve">о б ъ е к т о в,  р а б о т </t>
  </si>
  <si>
    <t>работ</t>
  </si>
  <si>
    <t xml:space="preserve">мебели и </t>
  </si>
  <si>
    <t>затрат</t>
  </si>
  <si>
    <t>стоимость</t>
  </si>
  <si>
    <t>п / п</t>
  </si>
  <si>
    <t>и смет</t>
  </si>
  <si>
    <t>и   з а т р а 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</si>
  <si>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</si>
  <si>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</si>
  <si>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</si>
  <si>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</si>
  <si>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</si>
  <si>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</si>
  <si>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</si>
  <si>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</si>
  <si>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</si>
  <si>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1. Подготовка территории строительства</t>
  </si>
  <si>
    <t>ЛС 01-01-01</t>
  </si>
  <si>
    <t>Подготовка территории</t>
  </si>
  <si>
    <t>Итого по главе 1</t>
  </si>
  <si>
    <t>Глава 4. Объекты энергетического хозяйства</t>
  </si>
  <si>
    <t>ЛС 04-01-01</t>
  </si>
  <si>
    <t>Электроснабжение</t>
  </si>
  <si>
    <t>Итого по главе 4</t>
  </si>
  <si>
    <t>Глава 5. Объекты транспортного хозяйства и связи</t>
  </si>
  <si>
    <t>ЛС 05-01-01</t>
  </si>
  <si>
    <t>Наружные сети связи</t>
  </si>
  <si>
    <t>Итого по главе 5</t>
  </si>
  <si>
    <t>Глава 6. Наружные сети и сооружения водоснабжения, канализации, теплоснабжения и газоснабжения</t>
  </si>
  <si>
    <t>ЛС 06-01-01</t>
  </si>
  <si>
    <t>Водоснабжение и канализация</t>
  </si>
  <si>
    <t>ЛС 06-01-02</t>
  </si>
  <si>
    <t>Канализационная насосная станция</t>
  </si>
  <si>
    <t>ЛС 06-01-03</t>
  </si>
  <si>
    <t>Теплоснабжение</t>
  </si>
  <si>
    <t>Итого по главе 6</t>
  </si>
  <si>
    <t>Глава 7. Благоустройство и озеленение территории.</t>
  </si>
  <si>
    <t>ЛС 07-01-01</t>
  </si>
  <si>
    <t>Генеральный план</t>
  </si>
  <si>
    <t>Итого по главе 7</t>
  </si>
  <si>
    <t>Итого по главам 1-7</t>
  </si>
  <si>
    <t>СМР=4,253; ОБ=2,67</t>
  </si>
  <si>
    <t>Глава 8. Временные здания и сооружения</t>
  </si>
  <si>
    <t>ГСН81-05-01-2001г. п.4,3</t>
  </si>
  <si>
    <t>Временные здания и сооружения 1,8%</t>
  </si>
  <si>
    <t>Итого по главе 8</t>
  </si>
  <si>
    <t>Итого по главам 1-8</t>
  </si>
  <si>
    <t>Глава 9. Прочие работы и затраты</t>
  </si>
  <si>
    <t>ГСН 81-05-02-2001г.</t>
  </si>
  <si>
    <t>Производство работ в зимнее время 3,465%</t>
  </si>
  <si>
    <t>Снегоборьба 0,4%</t>
  </si>
  <si>
    <t>МДС-35.2004</t>
  </si>
  <si>
    <t>Страхование 1%</t>
  </si>
  <si>
    <t>Итого по главе 9</t>
  </si>
  <si>
    <t>Итого по главам 1-9</t>
  </si>
  <si>
    <t>Непредвиденные затраты</t>
  </si>
  <si>
    <t>МДС 81-35.2004г.</t>
  </si>
  <si>
    <t>Непредвиденные затраты 1%</t>
  </si>
  <si>
    <t>Итого с непредвиденные затраты</t>
  </si>
  <si>
    <t>Итого в текущих ценах</t>
  </si>
  <si>
    <t>НДС 18%</t>
  </si>
  <si>
    <t>Всего по смете в текущих ценах с НДС 18%</t>
  </si>
  <si>
    <t>Заместитель директора ДЖК и СК</t>
  </si>
  <si>
    <t>Коробенко А.А.</t>
  </si>
  <si>
    <t>Проверил: начальник ОПС ДЖК и СК</t>
  </si>
  <si>
    <t>Камаева И.Г.</t>
  </si>
  <si>
    <t>Составил: инженер ОПС ДЖК и СК</t>
  </si>
  <si>
    <t>Нимой П.С.</t>
  </si>
  <si>
    <t>ЧАСТЬIV . Обоснование формирования (начальной)максимальной цены контракта.</t>
  </si>
  <si>
    <t>Ссылки на нормативные акты:</t>
  </si>
  <si>
    <t xml:space="preserve">В сводный сметный расчет включены локальные сметы, составленные на основе Территориальных единичных расценок по Ханты-Мансийскому автономному округу (ТЕР-2001-ХМАО)
3.Нормы накладных расходов приняты по видам работ в соответствии МДС 81-34.2004
4.Сметная прибыль принята согласно МДС 81-25.2001 по видам строительных работ и согласно письма Федерального агентства по строительству ЖКХ от 18.11.2004г» порядке применения нормативов сметной прибыли в строительстве».
5.Лимит средст,предназначенных для возведения титульных временных зданий и сооружений-1,8% определен по нормам,приведенным в ГСН81-05-01-2001 п.4,2
6.Лимит средств,предназначенных на производство работ в зимнее время-3,465%(3*1,1*1,05) определен п,11.4 ГСН-81-05-02-2001
7.Лимит средств на снегоборьбу-0,4% определен п.11,4 ГСН-81-05-02-2001.
8.Лимит средств,предназначенных на содержание дирекции (технадзор)-1,4% определен Приказом Федерального агнтства по строительству от 15.02.2005 №36.
9.Лимит средств на авторский надзор-0,2%,определен МДС 81-35.2004 п4.96
10.Резерв средств на непредвиденные работы и затраты определен в размере2% по МДС 81-35.2004 по п.3,5,9,1
</t>
  </si>
  <si>
    <t>приложение №1  к приказу РСТ ХМАО-Югры от 01.07.2011 №42. Наименование "Наружные сети"</t>
  </si>
  <si>
    <t>приложение №4  к письму Минрегиона России  от 09.06.2011 №15076-кк/08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</si>
</sst>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Times New Roman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2" fontId="0" fillId="0" borderId="16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2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2" fontId="0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/>
    </xf>
    <xf numFmtId="4" fontId="3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2" fontId="0" fillId="33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1">
      <selection activeCell="C11" sqref="C11"/>
    </sheetView>
  </sheetViews>
  <sheetFormatPr defaultColWidth="10.33203125" defaultRowHeight="11.25"/>
  <cols>
    <col min="1" max="1" width="1.83203125" style="0" customWidth="1"/>
    <col min="2" max="2" width="5.66015625" style="1" customWidth="1"/>
    <col min="3" max="3" width="22.83203125" style="1" customWidth="1"/>
    <col min="4" max="4" width="53.66015625" style="1" customWidth="1"/>
    <col min="5" max="5" width="20" style="1" customWidth="1"/>
    <col min="6" max="6" width="20.33203125" style="1" customWidth="1"/>
    <col min="7" max="7" width="19" style="1" customWidth="1"/>
    <col min="8" max="8" width="22" style="1" customWidth="1"/>
    <col min="9" max="9" width="17.33203125" style="1" customWidth="1"/>
    <col min="10" max="16384" width="10.33203125" style="1" customWidth="1"/>
  </cols>
  <sheetData>
    <row r="1" spans="2:10" s="2" customFormat="1" ht="12.75">
      <c r="B1" s="48"/>
      <c r="C1" s="49"/>
      <c r="D1" s="49"/>
      <c r="E1" s="49" t="s">
        <v>83</v>
      </c>
      <c r="F1" s="49"/>
      <c r="G1" s="49"/>
      <c r="H1" s="49"/>
      <c r="I1" s="49"/>
      <c r="J1" s="50"/>
    </row>
    <row r="2" spans="2:10" s="2" customFormat="1" ht="18.75">
      <c r="B2" s="60" t="s">
        <v>84</v>
      </c>
      <c r="C2" s="60"/>
      <c r="D2" s="60"/>
      <c r="E2" s="51"/>
      <c r="F2" s="51"/>
      <c r="G2" s="52"/>
      <c r="H2" s="51"/>
      <c r="I2" s="53"/>
      <c r="J2" s="54"/>
    </row>
    <row r="3" spans="2:10" s="2" customFormat="1" ht="150.75" customHeight="1">
      <c r="B3" s="61" t="s">
        <v>85</v>
      </c>
      <c r="C3" s="62"/>
      <c r="D3" s="62"/>
      <c r="E3" s="62"/>
      <c r="F3" s="62"/>
      <c r="G3" s="55"/>
      <c r="H3" s="56"/>
      <c r="I3" s="51"/>
      <c r="J3" s="54"/>
    </row>
    <row r="4" spans="2:10" ht="13.5" customHeight="1">
      <c r="B4" s="63" t="s">
        <v>86</v>
      </c>
      <c r="C4" s="63"/>
      <c r="D4" s="63"/>
      <c r="E4" s="63"/>
      <c r="F4" s="63"/>
      <c r="G4" s="63"/>
      <c r="H4" s="63"/>
      <c r="I4" s="57"/>
      <c r="J4" s="54"/>
    </row>
    <row r="5" spans="2:8" ht="13.5" customHeight="1">
      <c r="B5" s="65" t="s">
        <v>87</v>
      </c>
      <c r="C5" s="65"/>
      <c r="D5" s="65"/>
      <c r="E5" s="65"/>
      <c r="F5" s="65"/>
      <c r="G5" s="65"/>
      <c r="H5" s="65"/>
    </row>
    <row r="6" spans="2:9" ht="13.5" customHeight="1">
      <c r="B6" s="3"/>
      <c r="D6" s="68" t="s">
        <v>0</v>
      </c>
      <c r="E6" s="68"/>
      <c r="F6" s="68"/>
      <c r="G6" s="68"/>
      <c r="H6" s="5"/>
      <c r="I6" s="6"/>
    </row>
    <row r="7" spans="2:9" ht="13.5" customHeight="1">
      <c r="B7" s="68" t="s">
        <v>1</v>
      </c>
      <c r="C7" s="68"/>
      <c r="D7" s="68"/>
      <c r="E7" s="68"/>
      <c r="F7" s="68"/>
      <c r="G7" s="68"/>
      <c r="H7" s="68"/>
      <c r="I7" s="68"/>
    </row>
    <row r="8" spans="2:9" ht="13.5" customHeight="1">
      <c r="B8" s="4"/>
      <c r="C8" s="4"/>
      <c r="D8" s="4"/>
      <c r="E8" s="7"/>
      <c r="F8" s="4"/>
      <c r="G8" s="4"/>
      <c r="H8" s="4"/>
      <c r="I8" s="4"/>
    </row>
    <row r="9" spans="2:9" ht="13.5" customHeight="1">
      <c r="B9" s="66" t="s">
        <v>2</v>
      </c>
      <c r="C9" s="66"/>
      <c r="D9" s="66"/>
      <c r="E9" s="66"/>
      <c r="F9" s="66"/>
      <c r="G9" s="66"/>
      <c r="H9" s="66"/>
      <c r="I9" s="66"/>
    </row>
    <row r="10" spans="2:9" ht="13.5" customHeight="1">
      <c r="B10" s="66" t="s">
        <v>3</v>
      </c>
      <c r="C10" s="66"/>
      <c r="D10" s="66"/>
      <c r="E10" s="66"/>
      <c r="F10" s="66"/>
      <c r="G10" s="66"/>
      <c r="H10" s="66"/>
      <c r="I10" s="66"/>
    </row>
    <row r="11" spans="2:9" ht="13.5" customHeight="1">
      <c r="B11" s="8"/>
      <c r="C11" s="8"/>
      <c r="D11" s="9"/>
      <c r="E11" s="67" t="s">
        <v>4</v>
      </c>
      <c r="F11" s="67"/>
      <c r="G11" s="67"/>
      <c r="H11" s="67"/>
      <c r="I11" s="8"/>
    </row>
    <row r="12" spans="2:9" ht="13.5" customHeight="1">
      <c r="B12" s="10" t="s">
        <v>5</v>
      </c>
      <c r="C12" s="10" t="s">
        <v>6</v>
      </c>
      <c r="D12" s="11" t="s">
        <v>7</v>
      </c>
      <c r="E12" s="12" t="s">
        <v>8</v>
      </c>
      <c r="F12" s="12" t="s">
        <v>9</v>
      </c>
      <c r="G12" s="13" t="s">
        <v>10</v>
      </c>
      <c r="H12" s="12" t="s">
        <v>11</v>
      </c>
      <c r="I12" s="10" t="s">
        <v>12</v>
      </c>
    </row>
    <row r="13" spans="2:9" ht="13.5" customHeight="1">
      <c r="B13" s="14"/>
      <c r="C13" s="10" t="s">
        <v>13</v>
      </c>
      <c r="D13" s="11" t="s">
        <v>14</v>
      </c>
      <c r="E13" s="15" t="s">
        <v>15</v>
      </c>
      <c r="F13" s="10" t="s">
        <v>15</v>
      </c>
      <c r="G13" s="15" t="s">
        <v>16</v>
      </c>
      <c r="H13" s="10" t="s">
        <v>17</v>
      </c>
      <c r="I13" s="10" t="s">
        <v>18</v>
      </c>
    </row>
    <row r="14" spans="2:9" ht="13.5" customHeight="1">
      <c r="B14" s="16" t="s">
        <v>19</v>
      </c>
      <c r="C14" s="16" t="s">
        <v>20</v>
      </c>
      <c r="D14" s="11" t="s">
        <v>21</v>
      </c>
      <c r="E14" s="17"/>
      <c r="F14" s="16"/>
      <c r="G14" s="16" t="s">
        <v>22</v>
      </c>
      <c r="H14" s="16"/>
      <c r="I14" s="16"/>
    </row>
    <row r="15" spans="2:9" ht="13.5" customHeight="1">
      <c r="B15" s="18" t="s">
        <v>23</v>
      </c>
      <c r="C15" s="18" t="s">
        <v>24</v>
      </c>
      <c r="D15" s="18" t="s">
        <v>25</v>
      </c>
      <c r="E15" s="18" t="s">
        <v>26</v>
      </c>
      <c r="F15" s="18" t="s">
        <v>27</v>
      </c>
      <c r="G15" s="19" t="s">
        <v>28</v>
      </c>
      <c r="H15" s="18" t="s">
        <v>29</v>
      </c>
      <c r="I15" s="18" t="s">
        <v>30</v>
      </c>
    </row>
    <row r="16" spans="2:9" ht="13.5" customHeight="1">
      <c r="B16" s="59" t="s">
        <v>31</v>
      </c>
      <c r="C16" s="59"/>
      <c r="D16" s="59"/>
      <c r="E16" s="59"/>
      <c r="F16" s="59"/>
      <c r="G16" s="59"/>
      <c r="H16" s="59"/>
      <c r="I16" s="59"/>
    </row>
    <row r="17" spans="2:10" ht="13.5" customHeight="1">
      <c r="B17" s="21">
        <v>1</v>
      </c>
      <c r="C17" s="22" t="s">
        <v>32</v>
      </c>
      <c r="D17" s="23" t="s">
        <v>33</v>
      </c>
      <c r="E17" s="24">
        <v>587.98</v>
      </c>
      <c r="F17" s="24"/>
      <c r="G17" s="24"/>
      <c r="H17" s="24"/>
      <c r="I17" s="24">
        <f>E17+F17+G17</f>
        <v>587.98</v>
      </c>
      <c r="J17" s="25"/>
    </row>
    <row r="18" spans="2:9" ht="13.5" customHeight="1">
      <c r="B18" s="21"/>
      <c r="C18"/>
      <c r="D18" s="20" t="s">
        <v>34</v>
      </c>
      <c r="E18" s="26">
        <v>587.98</v>
      </c>
      <c r="F18" s="26"/>
      <c r="G18" s="26"/>
      <c r="H18" s="26"/>
      <c r="I18" s="26">
        <f>E18+F18+G18+0</f>
        <v>587.98</v>
      </c>
    </row>
    <row r="19" spans="2:9" ht="13.5" customHeight="1">
      <c r="B19" s="59" t="s">
        <v>35</v>
      </c>
      <c r="C19" s="59"/>
      <c r="D19" s="59"/>
      <c r="E19" s="59"/>
      <c r="F19" s="59"/>
      <c r="G19" s="59"/>
      <c r="H19" s="59"/>
      <c r="I19" s="59"/>
    </row>
    <row r="20" spans="2:9" ht="13.5" customHeight="1">
      <c r="B20" s="21">
        <v>2</v>
      </c>
      <c r="C20" s="22" t="s">
        <v>36</v>
      </c>
      <c r="D20" s="27" t="s">
        <v>37</v>
      </c>
      <c r="E20" s="28">
        <v>232.43</v>
      </c>
      <c r="F20" s="28">
        <v>1390.57</v>
      </c>
      <c r="G20" s="28">
        <v>1141.18</v>
      </c>
      <c r="H20" s="28"/>
      <c r="I20" s="28">
        <v>2764.18</v>
      </c>
    </row>
    <row r="21" spans="2:9" ht="13.5" customHeight="1">
      <c r="B21" s="21"/>
      <c r="C21"/>
      <c r="D21" s="20" t="s">
        <v>38</v>
      </c>
      <c r="E21" s="26">
        <v>232.43</v>
      </c>
      <c r="F21" s="26">
        <v>1390.57</v>
      </c>
      <c r="G21" s="26">
        <v>1141.18</v>
      </c>
      <c r="H21" s="26"/>
      <c r="I21" s="26">
        <f>E21+F21+G21+0</f>
        <v>2764.1800000000003</v>
      </c>
    </row>
    <row r="22" spans="2:9" ht="13.5" customHeight="1">
      <c r="B22" s="59" t="s">
        <v>39</v>
      </c>
      <c r="C22" s="59"/>
      <c r="D22" s="59"/>
      <c r="E22" s="59"/>
      <c r="F22" s="59"/>
      <c r="G22" s="59"/>
      <c r="H22" s="59"/>
      <c r="I22" s="59"/>
    </row>
    <row r="23" spans="2:9" ht="13.5" customHeight="1">
      <c r="B23" s="29">
        <v>3</v>
      </c>
      <c r="C23" s="22" t="s">
        <v>40</v>
      </c>
      <c r="D23" s="30" t="s">
        <v>41</v>
      </c>
      <c r="E23" s="24">
        <v>37.1</v>
      </c>
      <c r="F23" s="31">
        <v>33.59</v>
      </c>
      <c r="G23" s="31"/>
      <c r="H23" s="31"/>
      <c r="I23" s="24">
        <v>70.69</v>
      </c>
    </row>
    <row r="24" spans="2:9" ht="13.5" customHeight="1">
      <c r="B24" s="21"/>
      <c r="C24"/>
      <c r="D24" s="20" t="s">
        <v>42</v>
      </c>
      <c r="E24" s="26">
        <v>37.1</v>
      </c>
      <c r="F24" s="26">
        <v>33.59</v>
      </c>
      <c r="G24" s="26"/>
      <c r="H24" s="26"/>
      <c r="I24" s="26">
        <f>E24+F24+G24+0</f>
        <v>70.69</v>
      </c>
    </row>
    <row r="25" spans="2:9" ht="13.5" customHeight="1">
      <c r="B25" s="59" t="s">
        <v>43</v>
      </c>
      <c r="C25" s="59"/>
      <c r="D25" s="59"/>
      <c r="E25" s="59"/>
      <c r="F25" s="59"/>
      <c r="G25" s="59"/>
      <c r="H25" s="59"/>
      <c r="I25" s="59"/>
    </row>
    <row r="26" spans="2:9" ht="13.5" customHeight="1">
      <c r="B26" s="21">
        <v>4</v>
      </c>
      <c r="C26" s="22" t="s">
        <v>44</v>
      </c>
      <c r="D26" s="27" t="s">
        <v>45</v>
      </c>
      <c r="E26" s="32">
        <v>2111.37</v>
      </c>
      <c r="F26" s="32">
        <v>11.11</v>
      </c>
      <c r="G26" s="32">
        <v>598.2</v>
      </c>
      <c r="H26" s="32"/>
      <c r="I26" s="32">
        <v>2720.68</v>
      </c>
    </row>
    <row r="27" spans="2:9" ht="13.5" customHeight="1">
      <c r="B27" s="21">
        <v>5</v>
      </c>
      <c r="C27" s="22" t="s">
        <v>46</v>
      </c>
      <c r="D27" s="27" t="s">
        <v>47</v>
      </c>
      <c r="E27" s="33">
        <v>138.49</v>
      </c>
      <c r="F27" s="33">
        <v>20.95</v>
      </c>
      <c r="G27" s="32">
        <v>0.95</v>
      </c>
      <c r="H27" s="33"/>
      <c r="I27" s="33">
        <v>160.39</v>
      </c>
    </row>
    <row r="28" spans="2:9" ht="13.5" customHeight="1">
      <c r="B28" s="21">
        <v>6</v>
      </c>
      <c r="C28" s="22" t="s">
        <v>48</v>
      </c>
      <c r="D28" s="27" t="s">
        <v>49</v>
      </c>
      <c r="E28" s="33">
        <v>8744.04</v>
      </c>
      <c r="F28" s="33">
        <v>27.45</v>
      </c>
      <c r="G28" s="32"/>
      <c r="H28" s="33"/>
      <c r="I28" s="33">
        <v>8771.49</v>
      </c>
    </row>
    <row r="29" spans="2:9" ht="13.5" customHeight="1">
      <c r="B29" s="21"/>
      <c r="C29"/>
      <c r="D29" s="34" t="s">
        <v>50</v>
      </c>
      <c r="E29" s="35">
        <f>E26+E27+E28</f>
        <v>10993.900000000001</v>
      </c>
      <c r="F29" s="35">
        <f>F26+F27+F28</f>
        <v>59.510000000000005</v>
      </c>
      <c r="G29" s="35">
        <f>G26+G27+G28</f>
        <v>599.1500000000001</v>
      </c>
      <c r="H29" s="35"/>
      <c r="I29" s="35">
        <f>I26+I27+I28</f>
        <v>11652.56</v>
      </c>
    </row>
    <row r="30" spans="2:9" ht="13.5" customHeight="1">
      <c r="B30" s="59" t="s">
        <v>51</v>
      </c>
      <c r="C30" s="59"/>
      <c r="D30" s="59"/>
      <c r="E30" s="59"/>
      <c r="F30" s="59"/>
      <c r="G30" s="59"/>
      <c r="H30" s="59"/>
      <c r="I30" s="59"/>
    </row>
    <row r="31" spans="2:9" ht="13.5" customHeight="1">
      <c r="B31" s="21">
        <v>7</v>
      </c>
      <c r="C31" s="22" t="s">
        <v>52</v>
      </c>
      <c r="D31" s="23" t="s">
        <v>53</v>
      </c>
      <c r="E31" s="33">
        <v>43.08</v>
      </c>
      <c r="F31" s="33"/>
      <c r="G31" s="33"/>
      <c r="H31" s="33"/>
      <c r="I31" s="33">
        <v>43.08</v>
      </c>
    </row>
    <row r="32" spans="2:9" ht="13.5" customHeight="1">
      <c r="B32" s="21"/>
      <c r="C32" s="36"/>
      <c r="D32" s="34" t="s">
        <v>54</v>
      </c>
      <c r="E32" s="35">
        <v>43.08</v>
      </c>
      <c r="F32" s="35"/>
      <c r="G32" s="35"/>
      <c r="H32" s="35"/>
      <c r="I32" s="35">
        <v>43.08</v>
      </c>
    </row>
    <row r="33" spans="2:9" ht="13.5" customHeight="1">
      <c r="B33" s="21"/>
      <c r="C33" s="36"/>
      <c r="D33" s="20" t="s">
        <v>55</v>
      </c>
      <c r="E33" s="37">
        <f>E32+E29+E24+E21+E18</f>
        <v>11894.490000000002</v>
      </c>
      <c r="F33" s="37">
        <f>F32+F29+F24+F21+F18</f>
        <v>1483.6699999999998</v>
      </c>
      <c r="G33" s="37">
        <f>G32+G29+G24+G21+G18</f>
        <v>1740.3300000000002</v>
      </c>
      <c r="H33" s="37"/>
      <c r="I33" s="37">
        <f>I32+I29+I24+I21+I18</f>
        <v>15118.49</v>
      </c>
    </row>
    <row r="34" spans="2:9" ht="13.5" customHeight="1">
      <c r="B34" s="21"/>
      <c r="C34" s="64" t="s">
        <v>56</v>
      </c>
      <c r="D34" s="64"/>
      <c r="E34" s="38">
        <f>E33*4.253</f>
        <v>50587.26597000001</v>
      </c>
      <c r="F34" s="38">
        <f>F33*4.253</f>
        <v>6310.04851</v>
      </c>
      <c r="G34" s="38">
        <f>G33*2.67</f>
        <v>4646.681100000001</v>
      </c>
      <c r="H34" s="38"/>
      <c r="I34" s="38">
        <f>E34+F34+G34</f>
        <v>61543.99558000001</v>
      </c>
    </row>
    <row r="35" spans="2:9" ht="13.5" customHeight="1">
      <c r="B35" s="59" t="s">
        <v>57</v>
      </c>
      <c r="C35" s="59"/>
      <c r="D35" s="59"/>
      <c r="E35" s="59"/>
      <c r="F35" s="59"/>
      <c r="G35" s="59"/>
      <c r="H35" s="59"/>
      <c r="I35" s="59"/>
    </row>
    <row r="36" spans="2:9" ht="13.5" customHeight="1">
      <c r="B36" s="29">
        <v>8</v>
      </c>
      <c r="C36" s="29" t="s">
        <v>58</v>
      </c>
      <c r="D36" s="39" t="s">
        <v>59</v>
      </c>
      <c r="E36" s="32">
        <v>910.57</v>
      </c>
      <c r="F36" s="32">
        <v>113.58</v>
      </c>
      <c r="G36" s="40"/>
      <c r="H36" s="32"/>
      <c r="I36" s="32">
        <v>1024.15</v>
      </c>
    </row>
    <row r="37" spans="2:9" ht="13.5" customHeight="1">
      <c r="B37" s="29"/>
      <c r="C37" s="36"/>
      <c r="D37" s="34" t="s">
        <v>60</v>
      </c>
      <c r="E37" s="35">
        <v>910.57</v>
      </c>
      <c r="F37" s="35">
        <v>113.58</v>
      </c>
      <c r="G37" s="35"/>
      <c r="H37" s="35"/>
      <c r="I37" s="35">
        <v>1024.15</v>
      </c>
    </row>
    <row r="38" spans="2:9" ht="13.5" customHeight="1">
      <c r="B38" s="29"/>
      <c r="C38" s="36"/>
      <c r="D38" s="20" t="s">
        <v>61</v>
      </c>
      <c r="E38" s="35">
        <f>E34+E37</f>
        <v>51497.83597000001</v>
      </c>
      <c r="F38" s="35">
        <f>F34+F37</f>
        <v>6423.62851</v>
      </c>
      <c r="G38" s="35">
        <f>G34+G37</f>
        <v>4646.681100000001</v>
      </c>
      <c r="H38" s="35"/>
      <c r="I38" s="35">
        <f>I34+I37</f>
        <v>62568.14558000001</v>
      </c>
    </row>
    <row r="39" spans="2:9" ht="13.5" customHeight="1">
      <c r="B39" s="59" t="s">
        <v>62</v>
      </c>
      <c r="C39" s="59"/>
      <c r="D39" s="59"/>
      <c r="E39" s="59"/>
      <c r="F39" s="59"/>
      <c r="G39" s="59"/>
      <c r="H39" s="59"/>
      <c r="I39" s="59"/>
    </row>
    <row r="40" spans="2:9" ht="13.5" customHeight="1">
      <c r="B40" s="21">
        <v>9</v>
      </c>
      <c r="C40" s="29" t="s">
        <v>63</v>
      </c>
      <c r="D40" s="39" t="s">
        <v>64</v>
      </c>
      <c r="E40" s="32">
        <f>E38*0.03*1.1*1.05</f>
        <v>1784.4000163605003</v>
      </c>
      <c r="F40" s="32">
        <f>F38*0.03*1.1*1.05</f>
        <v>222.5787278715</v>
      </c>
      <c r="G40" s="32"/>
      <c r="H40" s="32"/>
      <c r="I40" s="32">
        <f>E40+F40</f>
        <v>2006.9787442320003</v>
      </c>
    </row>
    <row r="41" spans="2:9" ht="13.5" customHeight="1">
      <c r="B41" s="21">
        <v>10</v>
      </c>
      <c r="C41" s="22" t="s">
        <v>63</v>
      </c>
      <c r="D41" s="23" t="s">
        <v>65</v>
      </c>
      <c r="E41" s="33">
        <v>205.99</v>
      </c>
      <c r="F41" s="33">
        <v>25.69</v>
      </c>
      <c r="G41" s="33"/>
      <c r="H41" s="33"/>
      <c r="I41" s="33">
        <v>231.68</v>
      </c>
    </row>
    <row r="42" spans="2:9" ht="13.5" customHeight="1">
      <c r="B42" s="21">
        <v>11</v>
      </c>
      <c r="C42" s="22" t="s">
        <v>66</v>
      </c>
      <c r="D42" s="23" t="s">
        <v>67</v>
      </c>
      <c r="E42" s="33"/>
      <c r="F42" s="33"/>
      <c r="G42" s="33"/>
      <c r="H42" s="33">
        <f>I38*0.01</f>
        <v>625.6814558000001</v>
      </c>
      <c r="I42" s="33">
        <f>H42</f>
        <v>625.6814558000001</v>
      </c>
    </row>
    <row r="43" spans="2:9" ht="13.5" customHeight="1">
      <c r="B43" s="21"/>
      <c r="C43" s="36"/>
      <c r="D43" s="20" t="s">
        <v>68</v>
      </c>
      <c r="E43" s="35">
        <f>E41+E40</f>
        <v>1990.3900163605003</v>
      </c>
      <c r="F43" s="35">
        <f>F41+F40</f>
        <v>248.2687278715</v>
      </c>
      <c r="G43" s="35"/>
      <c r="H43" s="35">
        <f>H42</f>
        <v>625.6814558000001</v>
      </c>
      <c r="I43" s="35">
        <f>I40+I41+I42</f>
        <v>2864.340200032</v>
      </c>
    </row>
    <row r="44" spans="2:14" ht="13.5" customHeight="1">
      <c r="B44" s="21"/>
      <c r="C44" s="36"/>
      <c r="D44" s="20" t="s">
        <v>69</v>
      </c>
      <c r="E44" s="35">
        <f>E43+E38</f>
        <v>53488.22598636051</v>
      </c>
      <c r="F44" s="35">
        <f>F43+F38</f>
        <v>6671.8972378715</v>
      </c>
      <c r="G44" s="35">
        <f>G43+G38</f>
        <v>4646.681100000001</v>
      </c>
      <c r="H44" s="35">
        <f>H43</f>
        <v>625.6814558000001</v>
      </c>
      <c r="I44" s="35">
        <f>I38+I43</f>
        <v>65432.48578003201</v>
      </c>
      <c r="J44" s="41"/>
      <c r="K44" s="41"/>
      <c r="L44" s="41"/>
      <c r="M44" s="41"/>
      <c r="N44" s="41"/>
    </row>
    <row r="45" spans="2:9" ht="13.5" customHeight="1">
      <c r="B45" s="59" t="s">
        <v>70</v>
      </c>
      <c r="C45" s="59"/>
      <c r="D45" s="59"/>
      <c r="E45" s="59"/>
      <c r="F45" s="59"/>
      <c r="G45" s="59"/>
      <c r="H45" s="59"/>
      <c r="I45" s="59"/>
    </row>
    <row r="46" spans="2:9" ht="13.5" customHeight="1">
      <c r="B46" s="21">
        <v>12</v>
      </c>
      <c r="C46" s="29" t="s">
        <v>71</v>
      </c>
      <c r="D46" s="39" t="s">
        <v>72</v>
      </c>
      <c r="E46" s="33">
        <f>E44*0.01</f>
        <v>534.8822598636051</v>
      </c>
      <c r="F46" s="33">
        <f>F44*0.01</f>
        <v>66.718972378715</v>
      </c>
      <c r="G46" s="33">
        <f>G44*0.01</f>
        <v>46.46681100000001</v>
      </c>
      <c r="H46" s="33">
        <f>H44*0.01</f>
        <v>6.256814558000001</v>
      </c>
      <c r="I46" s="33">
        <f>I44*0.01</f>
        <v>654.3248578003202</v>
      </c>
    </row>
    <row r="47" spans="2:9" ht="13.5" customHeight="1">
      <c r="B47" s="21"/>
      <c r="C47" s="29"/>
      <c r="D47" s="20" t="s">
        <v>73</v>
      </c>
      <c r="E47" s="35">
        <f>E44+E46</f>
        <v>54023.10824622411</v>
      </c>
      <c r="F47" s="35">
        <f>F44+F46</f>
        <v>6738.616210250215</v>
      </c>
      <c r="G47" s="35">
        <f>G44+G46</f>
        <v>4693.147911000001</v>
      </c>
      <c r="H47" s="35">
        <f>H44+H46</f>
        <v>631.9382703580001</v>
      </c>
      <c r="I47" s="35">
        <f>I44+I46</f>
        <v>66086.81063783233</v>
      </c>
    </row>
    <row r="48" spans="2:9" ht="13.5" customHeight="1">
      <c r="B48" s="21"/>
      <c r="C48" s="58" t="s">
        <v>74</v>
      </c>
      <c r="D48" s="58"/>
      <c r="E48" s="32">
        <f>E47</f>
        <v>54023.10824622411</v>
      </c>
      <c r="F48" s="32">
        <f>F47</f>
        <v>6738.616210250215</v>
      </c>
      <c r="G48" s="32">
        <f>G47</f>
        <v>4693.147911000001</v>
      </c>
      <c r="H48" s="32">
        <f>H47</f>
        <v>631.9382703580001</v>
      </c>
      <c r="I48" s="32">
        <f>I47</f>
        <v>66086.81063783233</v>
      </c>
    </row>
    <row r="49" spans="2:9" ht="13.5" customHeight="1">
      <c r="B49" s="21"/>
      <c r="C49" s="58" t="s">
        <v>75</v>
      </c>
      <c r="D49" s="58"/>
      <c r="E49" s="33"/>
      <c r="F49" s="33"/>
      <c r="G49" s="33"/>
      <c r="H49" s="33">
        <f>I48*0.18</f>
        <v>11895.625914809818</v>
      </c>
      <c r="I49" s="33">
        <f>I47*0.18</f>
        <v>11895.625914809818</v>
      </c>
    </row>
    <row r="50" spans="2:9" ht="13.5" customHeight="1">
      <c r="B50" s="36"/>
      <c r="C50" s="59" t="s">
        <v>76</v>
      </c>
      <c r="D50" s="59"/>
      <c r="E50" s="35">
        <f>E49+E48</f>
        <v>54023.10824622411</v>
      </c>
      <c r="F50" s="35">
        <f>F49+F48</f>
        <v>6738.616210250215</v>
      </c>
      <c r="G50" s="35">
        <f>G49+G48</f>
        <v>4693.147911000001</v>
      </c>
      <c r="H50" s="35">
        <f>H49+H48</f>
        <v>12527.564185167817</v>
      </c>
      <c r="I50" s="35">
        <f>I49+I48</f>
        <v>77982.43655264215</v>
      </c>
    </row>
    <row r="51" spans="3:9" ht="13.5" customHeight="1">
      <c r="C51" s="42"/>
      <c r="D51" s="42"/>
      <c r="E51" s="43"/>
      <c r="F51" s="43"/>
      <c r="G51" s="43"/>
      <c r="H51" s="43"/>
      <c r="I51" s="43"/>
    </row>
    <row r="52" spans="3:9" ht="13.5" customHeight="1">
      <c r="C52" s="42" t="s">
        <v>77</v>
      </c>
      <c r="D52" s="42"/>
      <c r="E52" s="44"/>
      <c r="F52" s="44"/>
      <c r="G52" s="43" t="s">
        <v>78</v>
      </c>
      <c r="H52" s="45"/>
      <c r="I52" s="43"/>
    </row>
    <row r="53" spans="3:9" ht="13.5" customHeight="1">
      <c r="C53" s="42"/>
      <c r="D53" s="42"/>
      <c r="E53" s="45"/>
      <c r="F53" s="43"/>
      <c r="G53" s="43"/>
      <c r="H53" s="45"/>
      <c r="I53" s="43"/>
    </row>
    <row r="54" spans="3:9" ht="13.5" customHeight="1">
      <c r="C54" s="42" t="s">
        <v>79</v>
      </c>
      <c r="D54" s="42"/>
      <c r="E54" s="44"/>
      <c r="F54" s="46"/>
      <c r="G54" s="43" t="s">
        <v>80</v>
      </c>
      <c r="H54" s="45"/>
      <c r="I54" s="43"/>
    </row>
    <row r="55" spans="3:9" ht="13.5" customHeight="1">
      <c r="C55" s="42"/>
      <c r="D55" s="42"/>
      <c r="E55" s="45"/>
      <c r="F55" s="43"/>
      <c r="G55" s="43"/>
      <c r="H55" s="45"/>
      <c r="I55" s="43"/>
    </row>
    <row r="56" spans="3:9" ht="13.5" customHeight="1">
      <c r="C56" s="42" t="s">
        <v>81</v>
      </c>
      <c r="D56" s="42"/>
      <c r="E56" s="44"/>
      <c r="F56" s="46"/>
      <c r="G56" s="43" t="s">
        <v>82</v>
      </c>
      <c r="H56" s="45"/>
      <c r="I56" s="43"/>
    </row>
    <row r="57" spans="3:9" ht="11.25">
      <c r="C57" s="42"/>
      <c r="D57" s="42"/>
      <c r="E57" s="43"/>
      <c r="F57" s="43"/>
      <c r="G57" s="43"/>
      <c r="H57" s="43"/>
      <c r="I57" s="43"/>
    </row>
    <row r="58" spans="5:9" ht="11.25">
      <c r="E58" s="47"/>
      <c r="F58" s="47"/>
      <c r="G58" s="47"/>
      <c r="H58" s="47"/>
      <c r="I58" s="47"/>
    </row>
    <row r="59" spans="5:9" ht="11.25">
      <c r="E59" s="47"/>
      <c r="F59" s="47"/>
      <c r="G59" s="47"/>
      <c r="H59" s="47"/>
      <c r="I59" s="47"/>
    </row>
    <row r="60" spans="5:9" ht="11.25">
      <c r="E60" s="47"/>
      <c r="F60" s="47"/>
      <c r="G60" s="47"/>
      <c r="H60" s="47"/>
      <c r="I60" s="47"/>
    </row>
    <row r="61" spans="5:9" ht="11.25">
      <c r="E61" s="47"/>
      <c r="F61" s="47"/>
      <c r="G61" s="47"/>
      <c r="H61" s="47"/>
      <c r="I61" s="47"/>
    </row>
    <row r="62" spans="5:9" ht="11.25">
      <c r="E62" s="47"/>
      <c r="F62" s="47"/>
      <c r="G62" s="47"/>
      <c r="H62" s="47"/>
      <c r="I62" s="47"/>
    </row>
    <row r="63" spans="5:9" ht="11.25">
      <c r="E63" s="47"/>
      <c r="F63" s="47"/>
      <c r="G63" s="47"/>
      <c r="H63" s="47"/>
      <c r="I63" s="47"/>
    </row>
    <row r="64" spans="5:9" ht="11.25">
      <c r="E64" s="47"/>
      <c r="F64" s="47"/>
      <c r="G64" s="47"/>
      <c r="H64" s="47"/>
      <c r="I64" s="47"/>
    </row>
    <row r="65" spans="5:9" ht="11.25">
      <c r="E65" s="47"/>
      <c r="F65" s="47"/>
      <c r="G65" s="47"/>
      <c r="H65" s="47"/>
      <c r="I65" s="47"/>
    </row>
    <row r="66" spans="5:9" ht="11.25">
      <c r="E66" s="47"/>
      <c r="F66" s="47"/>
      <c r="G66" s="47"/>
      <c r="H66" s="47"/>
      <c r="I66" s="47"/>
    </row>
    <row r="67" spans="5:9" ht="11.25">
      <c r="E67" s="47"/>
      <c r="F67" s="47"/>
      <c r="G67" s="47"/>
      <c r="H67" s="47"/>
      <c r="I67" s="47"/>
    </row>
  </sheetData>
  <sheetProtection selectLockedCells="1" selectUnlockedCells="1"/>
  <mergeCells count="21">
    <mergeCell ref="B35:I35"/>
    <mergeCell ref="B39:I39"/>
    <mergeCell ref="B45:I45"/>
    <mergeCell ref="E11:H11"/>
    <mergeCell ref="B16:I16"/>
    <mergeCell ref="B19:I19"/>
    <mergeCell ref="B22:I22"/>
    <mergeCell ref="B25:I25"/>
    <mergeCell ref="D6:G6"/>
    <mergeCell ref="B7:I7"/>
    <mergeCell ref="B9:I9"/>
    <mergeCell ref="C49:D49"/>
    <mergeCell ref="C50:D50"/>
    <mergeCell ref="B2:D2"/>
    <mergeCell ref="B3:F3"/>
    <mergeCell ref="B4:H4"/>
    <mergeCell ref="B30:I30"/>
    <mergeCell ref="C34:D34"/>
    <mergeCell ref="B5:H5"/>
    <mergeCell ref="C48:D48"/>
    <mergeCell ref="B10:I10"/>
  </mergeCells>
  <printOptions/>
  <pageMargins left="0.19652777777777777" right="0.19652777777777777" top="0.19652777777777777" bottom="0.236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2011-10-24T03:24:43Z</cp:lastPrinted>
  <dcterms:modified xsi:type="dcterms:W3CDTF">2011-10-24T03:24:59Z</dcterms:modified>
  <cp:category/>
  <cp:version/>
  <cp:contentType/>
  <cp:contentStatus/>
</cp:coreProperties>
</file>